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#SOLVER\#TASK\JULY\28. EXCEL CALCULATOR REBRANDING\"/>
    </mc:Choice>
  </mc:AlternateContent>
  <xr:revisionPtr revIDLastSave="0" documentId="8_{568DC911-501C-41F9-A722-231222267D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eZEzhF9objgkt+W+dgcPfUD+C64G06VDDKFMhG5CcPQ="/>
    </ext>
  </extLst>
</workbook>
</file>

<file path=xl/calcChain.xml><?xml version="1.0" encoding="utf-8"?>
<calcChain xmlns="http://schemas.openxmlformats.org/spreadsheetml/2006/main">
  <c r="P39" i="1" l="1"/>
  <c r="P38" i="1"/>
  <c r="P41" i="1" s="1"/>
  <c r="P37" i="1"/>
  <c r="P36" i="1"/>
  <c r="P40" i="1" s="1"/>
  <c r="AB19" i="1"/>
  <c r="W19" i="1"/>
  <c r="P19" i="1"/>
  <c r="K19" i="1"/>
  <c r="AB17" i="1"/>
  <c r="W17" i="1"/>
  <c r="T17" i="1"/>
  <c r="P17" i="1"/>
  <c r="K17" i="1"/>
  <c r="H17" i="1"/>
  <c r="P66" i="1" l="1"/>
  <c r="P65" i="1"/>
  <c r="O44" i="1"/>
  <c r="P43" i="1"/>
  <c r="P42" i="1"/>
  <c r="P67" i="1"/>
  <c r="O45" i="1"/>
  <c r="P70" i="1" s="1"/>
  <c r="P69" i="1" l="1"/>
  <c r="O48" i="1"/>
  <c r="O46" i="1"/>
  <c r="O71" i="1" s="1"/>
  <c r="P68" i="1"/>
  <c r="O73" i="1" s="1"/>
</calcChain>
</file>

<file path=xl/sharedStrings.xml><?xml version="1.0" encoding="utf-8"?>
<sst xmlns="http://schemas.openxmlformats.org/spreadsheetml/2006/main" count="88" uniqueCount="40">
  <si>
    <t>Wybierz jednostkę:</t>
  </si>
  <si>
    <t xml:space="preserve">Metric (millimetres)  </t>
  </si>
  <si>
    <t>Imperial (inches)</t>
  </si>
  <si>
    <t>Wymiar tarasu:</t>
  </si>
  <si>
    <t>m2</t>
  </si>
  <si>
    <t>Wprowadź wymiary tarasu i płyty ( 1 m = 100 cm = 1000 mm )</t>
  </si>
  <si>
    <t>Wymiar tarasu</t>
  </si>
  <si>
    <t>L</t>
  </si>
  <si>
    <t>=</t>
  </si>
  <si>
    <t>W</t>
  </si>
  <si>
    <t>Wymiar płyty</t>
  </si>
  <si>
    <t>a</t>
  </si>
  <si>
    <t>b</t>
  </si>
  <si>
    <t xml:space="preserve"> Typ 1 - Układ płyt regularny</t>
  </si>
  <si>
    <t>Przykład</t>
  </si>
  <si>
    <t>Płyta</t>
  </si>
  <si>
    <t>Wspornik</t>
  </si>
  <si>
    <t xml:space="preserve">     5</t>
  </si>
  <si>
    <t>Deck</t>
  </si>
  <si>
    <t>L/a</t>
  </si>
  <si>
    <t>integer L/a</t>
  </si>
  <si>
    <t>W/b</t>
  </si>
  <si>
    <t>No. pavers per row</t>
  </si>
  <si>
    <t>No. pavers per column</t>
  </si>
  <si>
    <t>Total No. pavers</t>
  </si>
  <si>
    <t>Total No. pedestals</t>
  </si>
  <si>
    <t>Liczba płyt poziomo</t>
  </si>
  <si>
    <t>szt</t>
  </si>
  <si>
    <t>Liczba płyt pionowo</t>
  </si>
  <si>
    <t>Łączna liczba płyt</t>
  </si>
  <si>
    <t>Łączna ilość wsporników</t>
  </si>
  <si>
    <t>Typ 2 - Układ płyt z przesunięciem</t>
  </si>
  <si>
    <t>No. pedestals at top and bottom edges</t>
  </si>
  <si>
    <t>No. pedestals between rows</t>
  </si>
  <si>
    <t>No. intermediate rows of pedestals</t>
  </si>
  <si>
    <t>Uwagi:</t>
  </si>
  <si>
    <t xml:space="preserve"> a)  Większe lub cięższe płyty mogą wymagać dodatkowego podparcia wsporników na krawędzi lub pod płytą</t>
  </si>
  <si>
    <t xml:space="preserve"> b) Długość i szerokość płyt nie może być mniejsza niż 200 mm</t>
  </si>
  <si>
    <t xml:space="preserve"> c)  Obliczenia z kalkulatora są przybliżone i mogą się różnić od ostatecznego zapotrzebowania</t>
  </si>
  <si>
    <t xml:space="preserve"> Obliczanie ilości wsporników tarasowych SOLVER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</si>
</sst>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);\(#,##0.0\)"/>
  </numFmts>
  <fonts count="17" x14ac:knownFonts="1">
    <font>
      <sz val="11"/>
      <color rgb="FF000000"/>
      <name val="Century Gothic"/>
      <scheme val="minor"/>
    </font>
    <font>
      <sz val="11"/>
      <color rgb="FF000000"/>
      <name val="Century Gothic"/>
    </font>
    <font>
      <b/>
      <sz val="11"/>
      <color rgb="FF000000"/>
      <name val="Century Gothic"/>
    </font>
    <font>
      <b/>
      <sz val="14"/>
      <color rgb="FF000000"/>
      <name val="Century Gothic"/>
    </font>
    <font>
      <sz val="11"/>
      <name val="Century Gothic"/>
    </font>
    <font>
      <b/>
      <sz val="10"/>
      <color rgb="FF000000"/>
      <name val="Century Gothic"/>
    </font>
    <font>
      <sz val="10"/>
      <color rgb="FF000000"/>
      <name val="Century Gothic"/>
    </font>
    <font>
      <b/>
      <sz val="10"/>
      <color rgb="FFFF0000"/>
      <name val="Century Gothic"/>
    </font>
    <font>
      <b/>
      <i/>
      <sz val="9"/>
      <color rgb="FF000000"/>
      <name val="Century Gothic"/>
    </font>
    <font>
      <i/>
      <sz val="10"/>
      <color rgb="FF000000"/>
      <name val="Century Gothic"/>
    </font>
    <font>
      <sz val="10"/>
      <color rgb="FFFF0000"/>
      <name val="Century Gothic"/>
    </font>
    <font>
      <sz val="10"/>
      <color theme="1"/>
      <name val="Century Gothic"/>
    </font>
    <font>
      <b/>
      <sz val="10"/>
      <color theme="1"/>
      <name val="Century Gothic"/>
    </font>
    <font>
      <b/>
      <sz val="11"/>
      <color theme="1"/>
      <name val="Century Gothic"/>
    </font>
    <font>
      <sz val="8"/>
      <color rgb="FF000000"/>
      <name val="Century Gothic"/>
    </font>
    <font>
      <b/>
      <i/>
      <sz val="11"/>
      <color rgb="FF000000"/>
      <name val="Century Gothic"/>
    </font>
    <font>
      <i/>
      <sz val="9"/>
      <color rgb="FF000000"/>
      <name val="Century Gothic"/>
    </font>
  </fonts>
  <fills count="10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FFCC99"/>
        <bgColor rgb="FFFFCC99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rgb="FF339966"/>
        <bgColor rgb="FF339966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numFmtId="0" fontId="0" fillId="0" borderId="0" xfId="0"/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37" fontId="1" fillId="0" borderId="0" xfId="0" applyNumberFormat="1" applyFont="1" applyAlignment="1">
      <alignment vertical="center"/>
    </xf>
    <xf numFmtId="37" fontId="6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37" fontId="5" fillId="0" borderId="0" xfId="0" applyNumberFormat="1" applyFont="1" applyAlignment="1">
      <alignment horizontal="center" vertical="center"/>
    </xf>
    <xf numFmtId="164" fontId="6" fillId="6" borderId="30" xfId="0" applyNumberFormat="1" applyFont="1" applyFill="1" applyBorder="1" applyAlignment="1">
      <alignment vertical="center"/>
    </xf>
    <xf numFmtId="164" fontId="6" fillId="6" borderId="31" xfId="0" applyNumberFormat="1" applyFont="1" applyFill="1" applyBorder="1" applyAlignment="1">
      <alignment vertical="center"/>
    </xf>
    <xf numFmtId="164" fontId="6" fillId="6" borderId="32" xfId="0" applyNumberFormat="1" applyFont="1" applyFill="1" applyBorder="1" applyAlignment="1">
      <alignment vertical="center"/>
    </xf>
    <xf numFmtId="164" fontId="6" fillId="6" borderId="33" xfId="0" applyNumberFormat="1" applyFont="1" applyFill="1" applyBorder="1" applyAlignment="1">
      <alignment vertical="center"/>
    </xf>
    <xf numFmtId="3" fontId="6" fillId="5" borderId="41" xfId="0" applyNumberFormat="1" applyFont="1" applyFill="1" applyBorder="1" applyAlignment="1">
      <alignment vertical="center"/>
    </xf>
    <xf numFmtId="3" fontId="6" fillId="5" borderId="42" xfId="0" applyNumberFormat="1" applyFont="1" applyFill="1" applyBorder="1" applyAlignment="1">
      <alignment vertical="center"/>
    </xf>
    <xf numFmtId="3" fontId="6" fillId="5" borderId="43" xfId="0" applyNumberFormat="1" applyFont="1" applyFill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1" fillId="7" borderId="44" xfId="0" applyNumberFormat="1" applyFont="1" applyFill="1" applyBorder="1" applyAlignment="1">
      <alignment vertical="center"/>
    </xf>
    <xf numFmtId="164" fontId="6" fillId="7" borderId="44" xfId="0" applyNumberFormat="1" applyFont="1" applyFill="1" applyBorder="1" applyAlignment="1">
      <alignment vertical="center"/>
    </xf>
    <xf numFmtId="3" fontId="6" fillId="7" borderId="44" xfId="0" applyNumberFormat="1" applyFont="1" applyFill="1" applyBorder="1" applyAlignment="1">
      <alignment vertical="center"/>
    </xf>
    <xf numFmtId="164" fontId="6" fillId="7" borderId="44" xfId="0" applyNumberFormat="1" applyFont="1" applyFill="1" applyBorder="1" applyAlignment="1">
      <alignment horizontal="center" vertical="center"/>
    </xf>
    <xf numFmtId="0" fontId="6" fillId="7" borderId="44" xfId="0" applyFont="1" applyFill="1" applyBorder="1" applyAlignment="1">
      <alignment horizontal="center" vertical="center"/>
    </xf>
    <xf numFmtId="164" fontId="5" fillId="7" borderId="44" xfId="0" applyNumberFormat="1" applyFont="1" applyFill="1" applyBorder="1" applyAlignment="1">
      <alignment horizontal="center" vertical="center"/>
    </xf>
    <xf numFmtId="3" fontId="6" fillId="7" borderId="44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3" fontId="14" fillId="5" borderId="48" xfId="0" applyNumberFormat="1" applyFont="1" applyFill="1" applyBorder="1" applyAlignment="1">
      <alignment vertical="center"/>
    </xf>
    <xf numFmtId="3" fontId="14" fillId="5" borderId="50" xfId="0" applyNumberFormat="1" applyFont="1" applyFill="1" applyBorder="1" applyAlignment="1">
      <alignment vertical="center"/>
    </xf>
    <xf numFmtId="3" fontId="14" fillId="5" borderId="56" xfId="0" applyNumberFormat="1" applyFont="1" applyFill="1" applyBorder="1" applyAlignment="1">
      <alignment vertical="center"/>
    </xf>
    <xf numFmtId="3" fontId="14" fillId="5" borderId="59" xfId="0" applyNumberFormat="1" applyFont="1" applyFill="1" applyBorder="1" applyAlignment="1">
      <alignment horizontal="center" vertical="center"/>
    </xf>
    <xf numFmtId="3" fontId="14" fillId="5" borderId="42" xfId="0" applyNumberFormat="1" applyFont="1" applyFill="1" applyBorder="1" applyAlignment="1">
      <alignment vertical="center"/>
    </xf>
    <xf numFmtId="3" fontId="14" fillId="5" borderId="43" xfId="0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vertical="center"/>
    </xf>
    <xf numFmtId="164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vertical="center"/>
    </xf>
    <xf numFmtId="3" fontId="8" fillId="9" borderId="44" xfId="0" applyNumberFormat="1" applyFont="1" applyFill="1" applyBorder="1" applyAlignment="1">
      <alignment vertical="center"/>
    </xf>
    <xf numFmtId="164" fontId="15" fillId="9" borderId="44" xfId="0" applyNumberFormat="1" applyFont="1" applyFill="1" applyBorder="1" applyAlignment="1">
      <alignment vertical="center"/>
    </xf>
    <xf numFmtId="3" fontId="16" fillId="9" borderId="44" xfId="0" applyNumberFormat="1" applyFont="1" applyFill="1" applyBorder="1" applyAlignment="1">
      <alignment vertical="center"/>
    </xf>
    <xf numFmtId="3" fontId="16" fillId="0" borderId="0" xfId="0" applyNumberFormat="1" applyFont="1" applyAlignment="1">
      <alignment vertical="center"/>
    </xf>
    <xf numFmtId="3" fontId="6" fillId="5" borderId="24" xfId="0" applyNumberFormat="1" applyFont="1" applyFill="1" applyBorder="1" applyAlignment="1">
      <alignment horizontal="center" vertical="center"/>
    </xf>
    <xf numFmtId="0" fontId="4" fillId="0" borderId="25" xfId="0" applyFont="1" applyBorder="1"/>
    <xf numFmtId="0" fontId="4" fillId="0" borderId="19" xfId="0" applyFont="1" applyBorder="1"/>
    <xf numFmtId="0" fontId="4" fillId="0" borderId="20" xfId="0" applyFont="1" applyBorder="1"/>
    <xf numFmtId="3" fontId="6" fillId="5" borderId="26" xfId="0" applyNumberFormat="1" applyFont="1" applyFill="1" applyBorder="1" applyAlignment="1">
      <alignment horizontal="center" vertical="center"/>
    </xf>
    <xf numFmtId="0" fontId="4" fillId="0" borderId="21" xfId="0" applyFont="1" applyBorder="1"/>
    <xf numFmtId="164" fontId="5" fillId="0" borderId="29" xfId="0" applyNumberFormat="1" applyFont="1" applyBorder="1" applyAlignment="1">
      <alignment horizontal="center" vertical="center"/>
    </xf>
    <xf numFmtId="0" fontId="4" fillId="0" borderId="29" xfId="0" applyFont="1" applyBorder="1"/>
    <xf numFmtId="164" fontId="5" fillId="0" borderId="0" xfId="0" applyNumberFormat="1" applyFont="1" applyAlignment="1">
      <alignment horizontal="center" vertical="center"/>
    </xf>
    <xf numFmtId="0" fontId="0" fillId="0" borderId="0" xfId="0"/>
    <xf numFmtId="0" fontId="4" fillId="0" borderId="27" xfId="0" applyFont="1" applyBorder="1"/>
    <xf numFmtId="0" fontId="4" fillId="0" borderId="36" xfId="0" applyFont="1" applyBorder="1"/>
    <xf numFmtId="0" fontId="4" fillId="0" borderId="37" xfId="0" applyFont="1" applyBorder="1"/>
    <xf numFmtId="3" fontId="6" fillId="5" borderId="28" xfId="0" applyNumberFormat="1" applyFont="1" applyFill="1" applyBorder="1" applyAlignment="1">
      <alignment horizontal="center" vertical="center"/>
    </xf>
    <xf numFmtId="0" fontId="4" fillId="0" borderId="38" xfId="0" applyFont="1" applyBorder="1"/>
    <xf numFmtId="3" fontId="6" fillId="5" borderId="16" xfId="0" applyNumberFormat="1" applyFont="1" applyFill="1" applyBorder="1" applyAlignment="1">
      <alignment horizontal="center" vertical="center"/>
    </xf>
    <xf numFmtId="0" fontId="4" fillId="0" borderId="17" xfId="0" applyFont="1" applyBorder="1"/>
    <xf numFmtId="0" fontId="4" fillId="0" borderId="22" xfId="0" applyFont="1" applyBorder="1"/>
    <xf numFmtId="3" fontId="6" fillId="5" borderId="18" xfId="0" applyNumberFormat="1" applyFont="1" applyFill="1" applyBorder="1" applyAlignment="1">
      <alignment horizontal="center" vertical="center"/>
    </xf>
    <xf numFmtId="0" fontId="4" fillId="0" borderId="23" xfId="0" applyFont="1" applyBorder="1"/>
    <xf numFmtId="3" fontId="12" fillId="8" borderId="10" xfId="0" applyNumberFormat="1" applyFont="1" applyFill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3" fontId="14" fillId="5" borderId="26" xfId="0" applyNumberFormat="1" applyFont="1" applyFill="1" applyBorder="1" applyAlignment="1">
      <alignment horizontal="center" vertical="center"/>
    </xf>
    <xf numFmtId="0" fontId="4" fillId="0" borderId="52" xfId="0" applyFont="1" applyBorder="1"/>
    <xf numFmtId="0" fontId="4" fillId="0" borderId="54" xfId="0" applyFont="1" applyBorder="1"/>
    <xf numFmtId="3" fontId="14" fillId="5" borderId="28" xfId="0" applyNumberFormat="1" applyFont="1" applyFill="1" applyBorder="1" applyAlignment="1">
      <alignment horizontal="center" vertical="center"/>
    </xf>
    <xf numFmtId="0" fontId="4" fillId="0" borderId="58" xfId="0" applyFont="1" applyBorder="1"/>
    <xf numFmtId="3" fontId="14" fillId="5" borderId="60" xfId="0" applyNumberFormat="1" applyFont="1" applyFill="1" applyBorder="1" applyAlignment="1">
      <alignment horizontal="center" vertical="center"/>
    </xf>
    <xf numFmtId="0" fontId="4" fillId="0" borderId="40" xfId="0" applyFont="1" applyBorder="1"/>
    <xf numFmtId="3" fontId="6" fillId="7" borderId="10" xfId="0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64" fontId="13" fillId="2" borderId="1" xfId="0" applyNumberFormat="1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3" fontId="5" fillId="0" borderId="0" xfId="0" applyNumberFormat="1" applyFont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4" fillId="0" borderId="13" xfId="0" applyFont="1" applyBorder="1"/>
    <xf numFmtId="164" fontId="10" fillId="7" borderId="1" xfId="0" applyNumberFormat="1" applyFont="1" applyFill="1" applyBorder="1" applyAlignment="1">
      <alignment horizontal="center" vertical="center" wrapText="1"/>
    </xf>
    <xf numFmtId="0" fontId="4" fillId="0" borderId="45" xfId="0" applyFont="1" applyBorder="1"/>
    <xf numFmtId="0" fontId="4" fillId="0" borderId="46" xfId="0" applyFont="1" applyBorder="1"/>
    <xf numFmtId="3" fontId="14" fillId="5" borderId="16" xfId="0" applyNumberFormat="1" applyFont="1" applyFill="1" applyBorder="1" applyAlignment="1">
      <alignment horizontal="center" vertical="center"/>
    </xf>
    <xf numFmtId="0" fontId="4" fillId="0" borderId="15" xfId="0" applyFont="1" applyBorder="1"/>
    <xf numFmtId="3" fontId="14" fillId="5" borderId="18" xfId="0" applyNumberFormat="1" applyFont="1" applyFill="1" applyBorder="1" applyAlignment="1">
      <alignment horizontal="center" vertical="center"/>
    </xf>
    <xf numFmtId="3" fontId="14" fillId="5" borderId="47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3" fontId="14" fillId="5" borderId="51" xfId="0" applyNumberFormat="1" applyFont="1" applyFill="1" applyBorder="1" applyAlignment="1">
      <alignment horizontal="center" vertical="center"/>
    </xf>
    <xf numFmtId="0" fontId="4" fillId="0" borderId="53" xfId="0" applyFont="1" applyBorder="1"/>
    <xf numFmtId="3" fontId="14" fillId="5" borderId="55" xfId="0" applyNumberFormat="1" applyFont="1" applyFill="1" applyBorder="1" applyAlignment="1">
      <alignment horizontal="center" vertical="center"/>
    </xf>
    <xf numFmtId="0" fontId="4" fillId="0" borderId="57" xfId="0" applyFont="1" applyBorder="1"/>
    <xf numFmtId="0" fontId="4" fillId="0" borderId="35" xfId="0" applyFont="1" applyBorder="1"/>
    <xf numFmtId="37" fontId="7" fillId="3" borderId="7" xfId="0" applyNumberFormat="1" applyFont="1" applyFill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164" fontId="6" fillId="0" borderId="13" xfId="0" applyNumberFormat="1" applyFont="1" applyBorder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3" fontId="7" fillId="3" borderId="7" xfId="0" applyNumberFormat="1" applyFont="1" applyFill="1" applyBorder="1" applyAlignment="1">
      <alignment horizontal="center" vertical="center"/>
    </xf>
    <xf numFmtId="164" fontId="8" fillId="4" borderId="10" xfId="0" applyNumberFormat="1" applyFont="1" applyFill="1" applyBorder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2" fillId="2" borderId="1" xfId="0" applyNumberFormat="1" applyFont="1" applyFill="1" applyBorder="1" applyAlignment="1">
      <alignment horizontal="left" vertical="center"/>
    </xf>
    <xf numFmtId="3" fontId="6" fillId="5" borderId="14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4" fillId="0" borderId="34" xfId="0" applyFont="1" applyBorder="1"/>
    <xf numFmtId="3" fontId="6" fillId="5" borderId="39" xfId="0" applyNumberFormat="1" applyFont="1" applyFill="1" applyBorder="1" applyAlignment="1">
      <alignment horizontal="left" vertical="center"/>
    </xf>
    <xf numFmtId="0" fontId="6" fillId="7" borderId="10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000000"/>
      </font>
      <fill>
        <patternFill patternType="solid">
          <fgColor rgb="FFFFCC99"/>
          <bgColor rgb="FFFFCC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53</xdr:row>
      <xdr:rowOff>0</xdr:rowOff>
    </xdr:from>
    <xdr:ext cx="3267075" cy="15525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24</xdr:row>
      <xdr:rowOff>19050</xdr:rowOff>
    </xdr:from>
    <xdr:ext cx="3267075" cy="1552575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</xdr:colOff>
      <xdr:row>1</xdr:row>
      <xdr:rowOff>102022</xdr:rowOff>
    </xdr:from>
    <xdr:ext cx="1866900" cy="386506"/>
    <xdr:pic>
      <xdr:nvPicPr>
        <xdr:cNvPr id="4" name="image5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9565" y="269662"/>
          <a:ext cx="1866900" cy="386506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0</xdr:colOff>
      <xdr:row>31</xdr:row>
      <xdr:rowOff>0</xdr:rowOff>
    </xdr:from>
    <xdr:ext cx="161925" cy="142875"/>
    <xdr:pic>
      <xdr:nvPicPr>
        <xdr:cNvPr id="6" name="image2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0</xdr:colOff>
      <xdr:row>60</xdr:row>
      <xdr:rowOff>0</xdr:rowOff>
    </xdr:from>
    <xdr:ext cx="161925" cy="14287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entury Gothic"/>
        <a:ea typeface="Century Gothic"/>
        <a:cs typeface="Century Gothic"/>
      </a:majorFont>
      <a:minorFont>
        <a:latin typeface="Century Gothic"/>
        <a:ea typeface="Century Gothic"/>
        <a:cs typeface="Century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01"/>
  <sheetViews>
    <sheetView showGridLines="0" tabSelected="1" workbookViewId="0">
      <selection activeCell="B8" sqref="B8:AD9"/>
    </sheetView>
  </sheetViews>
  <sheetFormatPr defaultColWidth="12.59765625" defaultRowHeight="15" customHeight="1" x14ac:dyDescent="0.25"/>
  <cols>
    <col min="1" max="4" width="2.09765625" customWidth="1"/>
    <col min="5" max="5" width="3" customWidth="1"/>
    <col min="6" max="9" width="2.09765625" customWidth="1"/>
    <col min="10" max="10" width="3" customWidth="1"/>
    <col min="11" max="21" width="2.09765625" customWidth="1"/>
    <col min="22" max="22" width="3.3984375" customWidth="1"/>
    <col min="23" max="28" width="2.09765625" customWidth="1"/>
    <col min="29" max="29" width="6.5" customWidth="1"/>
    <col min="30" max="42" width="2.09765625" customWidth="1"/>
  </cols>
  <sheetData>
    <row r="1" spans="1:42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1"/>
      <c r="U2" s="1"/>
      <c r="V2" s="1"/>
      <c r="W2" s="1"/>
      <c r="X2" s="1"/>
      <c r="Y2" s="109"/>
      <c r="Z2" s="59"/>
      <c r="AA2" s="59"/>
      <c r="AB2" s="59"/>
      <c r="AC2" s="59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3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  <c r="T3" s="1"/>
      <c r="U3" s="1"/>
      <c r="V3" s="1"/>
      <c r="W3" s="1"/>
      <c r="X3" s="1"/>
      <c r="Y3" s="59"/>
      <c r="Z3" s="59"/>
      <c r="AA3" s="59"/>
      <c r="AB3" s="59"/>
      <c r="AC3" s="59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  <c r="T4" s="1"/>
      <c r="U4" s="1"/>
      <c r="V4" s="1"/>
      <c r="W4" s="1"/>
      <c r="X4" s="1"/>
      <c r="Y4" s="59"/>
      <c r="Z4" s="59"/>
      <c r="AA4" s="59"/>
      <c r="AB4" s="59"/>
      <c r="AC4" s="59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3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3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3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3.5" customHeight="1" x14ac:dyDescent="0.25">
      <c r="A8" s="1"/>
      <c r="B8" s="110" t="s">
        <v>39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4"/>
      <c r="AE8" s="3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3.5" customHeight="1" x14ac:dyDescent="0.25">
      <c r="A9" s="1"/>
      <c r="B9" s="85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7"/>
      <c r="AE9" s="3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3.5" customHeight="1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3.5" hidden="1" customHeight="1" x14ac:dyDescent="0.25">
      <c r="A11" s="5"/>
      <c r="B11" s="6" t="s">
        <v>0</v>
      </c>
      <c r="C11" s="6"/>
      <c r="D11" s="6"/>
      <c r="E11" s="6"/>
      <c r="F11" s="6"/>
      <c r="G11" s="6"/>
      <c r="H11" s="1"/>
      <c r="I11" s="1"/>
      <c r="J11" s="1"/>
      <c r="K11" s="6"/>
      <c r="L11" s="6"/>
      <c r="M11" s="111">
        <v>1</v>
      </c>
      <c r="N11" s="105"/>
      <c r="O11" s="106"/>
      <c r="P11" s="6"/>
      <c r="Q11" s="1"/>
      <c r="R11" s="6"/>
      <c r="S11" s="7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3.5" customHeight="1" x14ac:dyDescent="0.25">
      <c r="A12" s="5"/>
      <c r="B12" s="6"/>
      <c r="C12" s="6"/>
      <c r="D12" s="6"/>
      <c r="E12" s="6"/>
      <c r="F12" s="6"/>
      <c r="G12" s="6"/>
      <c r="H12" s="8"/>
      <c r="I12" s="8"/>
      <c r="J12" s="8"/>
      <c r="K12" s="6"/>
      <c r="L12" s="6"/>
      <c r="M12" s="6"/>
      <c r="N12" s="6"/>
      <c r="O12" s="6"/>
      <c r="P12" s="6"/>
      <c r="Q12" s="6"/>
      <c r="R12" s="6"/>
      <c r="S12" s="7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3.5" hidden="1" customHeight="1" x14ac:dyDescent="0.25">
      <c r="A13" s="5"/>
      <c r="B13" s="112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  <c r="N13" s="9"/>
      <c r="O13" s="9"/>
      <c r="P13" s="6" t="s">
        <v>1</v>
      </c>
      <c r="Q13" s="6"/>
      <c r="R13" s="6"/>
      <c r="S13" s="7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3.5" hidden="1" customHeight="1" x14ac:dyDescent="0.25">
      <c r="A14" s="5"/>
      <c r="B14" s="1"/>
      <c r="C14" s="6"/>
      <c r="D14" s="6"/>
      <c r="E14" s="6"/>
      <c r="F14" s="6"/>
      <c r="G14" s="6"/>
      <c r="H14" s="8"/>
      <c r="I14" s="8"/>
      <c r="J14" s="8"/>
      <c r="K14" s="6"/>
      <c r="L14" s="6"/>
      <c r="M14" s="6"/>
      <c r="N14" s="6"/>
      <c r="O14" s="1"/>
      <c r="P14" s="6" t="s">
        <v>2</v>
      </c>
      <c r="Q14" s="6"/>
      <c r="R14" s="6"/>
      <c r="S14" s="7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3.5" customHeight="1" x14ac:dyDescent="0.25">
      <c r="A15" s="5"/>
      <c r="B15" s="1" t="s">
        <v>3</v>
      </c>
      <c r="C15" s="6"/>
      <c r="D15" s="6"/>
      <c r="E15" s="6"/>
      <c r="F15" s="6"/>
      <c r="G15" s="6"/>
      <c r="H15" s="104">
        <v>100</v>
      </c>
      <c r="I15" s="105"/>
      <c r="J15" s="106"/>
      <c r="K15" s="6" t="s">
        <v>4</v>
      </c>
      <c r="L15" s="6"/>
      <c r="M15" s="6"/>
      <c r="N15" s="6"/>
      <c r="O15" s="1"/>
      <c r="P15" s="6"/>
      <c r="Q15" s="6"/>
      <c r="R15" s="6"/>
      <c r="S15" s="7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3.5" hidden="1" customHeight="1" x14ac:dyDescent="0.25">
      <c r="A16" s="5"/>
      <c r="B16" s="10" t="s">
        <v>5</v>
      </c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7"/>
      <c r="R16" s="7"/>
      <c r="S16" s="7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3.5" hidden="1" customHeight="1" x14ac:dyDescent="0.25">
      <c r="A17" s="4"/>
      <c r="B17" s="6" t="s">
        <v>6</v>
      </c>
      <c r="C17" s="13"/>
      <c r="D17" s="13"/>
      <c r="E17" s="13"/>
      <c r="F17" s="13" t="s">
        <v>7</v>
      </c>
      <c r="G17" s="13" t="s">
        <v>8</v>
      </c>
      <c r="H17" s="104">
        <f>SQRT($H$15)*1000</f>
        <v>10000</v>
      </c>
      <c r="I17" s="105"/>
      <c r="J17" s="106"/>
      <c r="K17" s="107" t="str">
        <f>IF($M$11=1,"mm",IF($M$11=2,"ft","???"))</f>
        <v>mm</v>
      </c>
      <c r="L17" s="59"/>
      <c r="M17" s="108"/>
      <c r="N17" s="59"/>
      <c r="O17" s="59"/>
      <c r="P17" s="113" t="str">
        <f>IF($M$11=1,"",IF($M$11=2,"in","???"))</f>
        <v/>
      </c>
      <c r="Q17" s="59"/>
      <c r="R17" s="13" t="s">
        <v>9</v>
      </c>
      <c r="S17" s="13" t="s">
        <v>8</v>
      </c>
      <c r="T17" s="104">
        <f>SQRT($H$15)*1000</f>
        <v>10000</v>
      </c>
      <c r="U17" s="105"/>
      <c r="V17" s="106"/>
      <c r="W17" s="107" t="str">
        <f>IF($M$11=1,"mm",IF($M$11=2,"ft","???"))</f>
        <v>mm</v>
      </c>
      <c r="X17" s="59"/>
      <c r="Y17" s="108"/>
      <c r="Z17" s="59"/>
      <c r="AA17" s="59"/>
      <c r="AB17" s="6" t="str">
        <f>IF($M$11=1,"",IF($M$11=2,"in","???"))</f>
        <v/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3.5" customHeight="1" x14ac:dyDescent="0.25">
      <c r="A18" s="4"/>
      <c r="B18" s="6"/>
      <c r="C18" s="13"/>
      <c r="D18" s="13"/>
      <c r="E18" s="13"/>
      <c r="F18" s="1"/>
      <c r="G18" s="1"/>
      <c r="H18" s="14"/>
      <c r="I18" s="15"/>
      <c r="J18" s="14"/>
      <c r="K18" s="1"/>
      <c r="L18" s="1"/>
      <c r="M18" s="16"/>
      <c r="N18" s="16"/>
      <c r="O18" s="17"/>
      <c r="P18" s="1"/>
      <c r="Q18" s="1"/>
      <c r="R18" s="1"/>
      <c r="S18" s="1"/>
      <c r="T18" s="14"/>
      <c r="U18" s="15"/>
      <c r="V18" s="18"/>
      <c r="W18" s="7"/>
      <c r="X18" s="1"/>
      <c r="Y18" s="16"/>
      <c r="Z18" s="16"/>
      <c r="AA18" s="16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3.5" customHeight="1" x14ac:dyDescent="0.25">
      <c r="A19" s="4"/>
      <c r="B19" s="6" t="s">
        <v>10</v>
      </c>
      <c r="C19" s="13"/>
      <c r="D19" s="13"/>
      <c r="E19" s="13"/>
      <c r="F19" s="13" t="s">
        <v>11</v>
      </c>
      <c r="G19" s="13" t="s">
        <v>8</v>
      </c>
      <c r="H19" s="104">
        <v>600</v>
      </c>
      <c r="I19" s="105"/>
      <c r="J19" s="106"/>
      <c r="K19" s="107" t="str">
        <f>IF($M$11=1,"mm",IF($M$11=2,"ft","???"))</f>
        <v>mm</v>
      </c>
      <c r="L19" s="59"/>
      <c r="M19" s="108"/>
      <c r="N19" s="59"/>
      <c r="O19" s="59"/>
      <c r="P19" s="113" t="str">
        <f>IF($M$11=1,"",IF($M$11=2,"in","???"))</f>
        <v/>
      </c>
      <c r="Q19" s="59"/>
      <c r="R19" s="13" t="s">
        <v>12</v>
      </c>
      <c r="S19" s="13" t="s">
        <v>8</v>
      </c>
      <c r="T19" s="104">
        <v>600</v>
      </c>
      <c r="U19" s="105"/>
      <c r="V19" s="106"/>
      <c r="W19" s="107" t="str">
        <f>IF($M$11=1,"mm",IF($M$11=2,"ft","???"))</f>
        <v>mm</v>
      </c>
      <c r="X19" s="59"/>
      <c r="Y19" s="108"/>
      <c r="Z19" s="59"/>
      <c r="AA19" s="59"/>
      <c r="AB19" s="6" t="str">
        <f>IF($M$11=1,"",IF($M$11=2,"in","???"))</f>
        <v/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3.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2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3.5" customHeight="1" x14ac:dyDescent="0.25">
      <c r="A21" s="1"/>
      <c r="B21" s="114" t="s">
        <v>13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4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3.5" customHeight="1" x14ac:dyDescent="0.25">
      <c r="A22" s="1"/>
      <c r="B22" s="85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7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3.5" customHeight="1" x14ac:dyDescent="0.25">
      <c r="A23" s="1"/>
      <c r="B23" s="6" t="s">
        <v>14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13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3.5" customHeight="1" x14ac:dyDescent="0.25">
      <c r="A24" s="1"/>
      <c r="B24" s="58" t="s">
        <v>7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3.5" customHeight="1" x14ac:dyDescent="0.25">
      <c r="A25" s="1"/>
      <c r="B25" s="115">
        <v>1</v>
      </c>
      <c r="C25" s="95"/>
      <c r="D25" s="65">
        <v>2</v>
      </c>
      <c r="E25" s="95"/>
      <c r="F25" s="65">
        <v>3</v>
      </c>
      <c r="G25" s="95"/>
      <c r="H25" s="65">
        <v>4</v>
      </c>
      <c r="I25" s="95"/>
      <c r="J25" s="65">
        <v>5</v>
      </c>
      <c r="K25" s="95"/>
      <c r="L25" s="65">
        <v>6</v>
      </c>
      <c r="M25" s="95"/>
      <c r="N25" s="65">
        <v>7</v>
      </c>
      <c r="O25" s="66"/>
      <c r="P25" s="68">
        <v>8</v>
      </c>
      <c r="Q25" s="58" t="s">
        <v>9</v>
      </c>
      <c r="R25" s="7"/>
      <c r="S25" s="2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3.5" customHeight="1" x14ac:dyDescent="0.25">
      <c r="A26" s="1"/>
      <c r="B26" s="52"/>
      <c r="C26" s="53"/>
      <c r="D26" s="55"/>
      <c r="E26" s="53"/>
      <c r="F26" s="55"/>
      <c r="G26" s="53"/>
      <c r="H26" s="55"/>
      <c r="I26" s="53"/>
      <c r="J26" s="55"/>
      <c r="K26" s="53"/>
      <c r="L26" s="55"/>
      <c r="M26" s="53"/>
      <c r="N26" s="55"/>
      <c r="O26" s="67"/>
      <c r="P26" s="69"/>
      <c r="Q26" s="59"/>
      <c r="R26" s="7"/>
      <c r="S26" s="2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3.5" customHeight="1" x14ac:dyDescent="0.25">
      <c r="A27" s="1"/>
      <c r="B27" s="50">
        <v>2</v>
      </c>
      <c r="C27" s="51"/>
      <c r="D27" s="54"/>
      <c r="E27" s="51"/>
      <c r="F27" s="54"/>
      <c r="G27" s="51"/>
      <c r="H27" s="54"/>
      <c r="I27" s="51"/>
      <c r="J27" s="54"/>
      <c r="K27" s="51"/>
      <c r="L27" s="54"/>
      <c r="M27" s="51"/>
      <c r="N27" s="54"/>
      <c r="O27" s="60"/>
      <c r="P27" s="63"/>
      <c r="Q27" s="59"/>
      <c r="R27" s="7"/>
      <c r="S27" s="6"/>
      <c r="T27" s="56" t="s">
        <v>11</v>
      </c>
      <c r="U27" s="57"/>
      <c r="V27" s="6"/>
      <c r="W27" s="1"/>
      <c r="X27" s="6"/>
      <c r="Y27" s="6"/>
      <c r="Z27" s="6"/>
      <c r="AA27" s="1"/>
      <c r="AB27" s="6"/>
      <c r="AC27" s="5"/>
      <c r="AD27" s="5"/>
      <c r="AE27" s="6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3.5" customHeight="1" x14ac:dyDescent="0.25">
      <c r="A28" s="1"/>
      <c r="B28" s="52"/>
      <c r="C28" s="53"/>
      <c r="D28" s="55"/>
      <c r="E28" s="53"/>
      <c r="F28" s="55"/>
      <c r="G28" s="53"/>
      <c r="H28" s="55"/>
      <c r="I28" s="53"/>
      <c r="J28" s="55"/>
      <c r="K28" s="53"/>
      <c r="L28" s="55"/>
      <c r="M28" s="53"/>
      <c r="N28" s="55"/>
      <c r="O28" s="67"/>
      <c r="P28" s="69"/>
      <c r="Q28" s="59"/>
      <c r="R28" s="7"/>
      <c r="S28" s="6"/>
      <c r="T28" s="19"/>
      <c r="U28" s="20"/>
      <c r="V28" s="89" t="s">
        <v>12</v>
      </c>
      <c r="W28" s="1"/>
      <c r="X28" s="6"/>
      <c r="Y28" s="6"/>
      <c r="Z28" s="6"/>
      <c r="AA28" s="6"/>
      <c r="AB28" s="6"/>
      <c r="AC28" s="116"/>
      <c r="AD28" s="59"/>
      <c r="AE28" s="58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3.5" customHeight="1" x14ac:dyDescent="0.25">
      <c r="A29" s="1"/>
      <c r="B29" s="50">
        <v>3</v>
      </c>
      <c r="C29" s="51"/>
      <c r="D29" s="54"/>
      <c r="E29" s="51"/>
      <c r="F29" s="54"/>
      <c r="G29" s="51"/>
      <c r="H29" s="54"/>
      <c r="I29" s="51"/>
      <c r="J29" s="54"/>
      <c r="K29" s="51"/>
      <c r="L29" s="54"/>
      <c r="M29" s="51"/>
      <c r="N29" s="54"/>
      <c r="O29" s="60"/>
      <c r="P29" s="63"/>
      <c r="Q29" s="59"/>
      <c r="R29" s="7"/>
      <c r="S29" s="6"/>
      <c r="T29" s="21"/>
      <c r="U29" s="22"/>
      <c r="V29" s="90"/>
      <c r="W29" s="1"/>
      <c r="X29" s="6"/>
      <c r="Y29" s="6"/>
      <c r="Z29" s="6"/>
      <c r="AA29" s="6"/>
      <c r="AB29" s="6"/>
      <c r="AC29" s="59"/>
      <c r="AD29" s="59"/>
      <c r="AE29" s="59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3.5" customHeight="1" x14ac:dyDescent="0.25">
      <c r="A30" s="1"/>
      <c r="B30" s="52"/>
      <c r="C30" s="53"/>
      <c r="D30" s="55"/>
      <c r="E30" s="53"/>
      <c r="F30" s="55"/>
      <c r="G30" s="53"/>
      <c r="H30" s="55"/>
      <c r="I30" s="53"/>
      <c r="J30" s="55"/>
      <c r="K30" s="53"/>
      <c r="L30" s="55"/>
      <c r="M30" s="53"/>
      <c r="N30" s="55"/>
      <c r="O30" s="67"/>
      <c r="P30" s="69"/>
      <c r="Q30" s="59"/>
      <c r="R30" s="7"/>
      <c r="S30" s="58" t="s">
        <v>15</v>
      </c>
      <c r="T30" s="59"/>
      <c r="U30" s="59"/>
      <c r="V30" s="59"/>
      <c r="W30" s="1"/>
      <c r="X30" s="6"/>
      <c r="Y30" s="6"/>
      <c r="Z30" s="6"/>
      <c r="AA30" s="6"/>
      <c r="AB30" s="58"/>
      <c r="AC30" s="59"/>
      <c r="AD30" s="59"/>
      <c r="AE30" s="59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3.5" customHeight="1" x14ac:dyDescent="0.25">
      <c r="A31" s="1"/>
      <c r="B31" s="50">
        <v>4</v>
      </c>
      <c r="C31" s="51"/>
      <c r="D31" s="54"/>
      <c r="E31" s="51"/>
      <c r="F31" s="54"/>
      <c r="G31" s="51"/>
      <c r="H31" s="54"/>
      <c r="I31" s="51"/>
      <c r="J31" s="54"/>
      <c r="K31" s="51"/>
      <c r="L31" s="54"/>
      <c r="M31" s="51"/>
      <c r="N31" s="54"/>
      <c r="O31" s="60"/>
      <c r="P31" s="63"/>
      <c r="Q31" s="59"/>
      <c r="R31" s="7"/>
      <c r="S31" s="6"/>
      <c r="T31" s="6"/>
      <c r="U31" s="6"/>
      <c r="V31" s="6"/>
      <c r="W31" s="1"/>
      <c r="X31" s="6"/>
      <c r="Y31" s="6"/>
      <c r="Z31" s="6"/>
      <c r="AA31" s="6"/>
      <c r="AB31" s="6"/>
      <c r="AC31" s="6"/>
      <c r="AD31" s="6"/>
      <c r="AE31" s="6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3.5" customHeight="1" x14ac:dyDescent="0.25">
      <c r="A32" s="1"/>
      <c r="B32" s="117"/>
      <c r="C32" s="103"/>
      <c r="D32" s="61"/>
      <c r="E32" s="103"/>
      <c r="F32" s="61"/>
      <c r="G32" s="103"/>
      <c r="H32" s="61"/>
      <c r="I32" s="103"/>
      <c r="J32" s="61"/>
      <c r="K32" s="103"/>
      <c r="L32" s="61"/>
      <c r="M32" s="103"/>
      <c r="N32" s="61"/>
      <c r="O32" s="62"/>
      <c r="P32" s="64"/>
      <c r="Q32" s="59"/>
      <c r="R32" s="7"/>
      <c r="S32" s="6"/>
      <c r="T32" s="6" t="s">
        <v>16</v>
      </c>
      <c r="U32" s="1"/>
      <c r="V32" s="6"/>
      <c r="W32" s="1"/>
      <c r="X32" s="6"/>
      <c r="Y32" s="6"/>
      <c r="Z32" s="6"/>
      <c r="AA32" s="6"/>
      <c r="AB32" s="6"/>
      <c r="AC32" s="6"/>
      <c r="AD32" s="6"/>
      <c r="AE32" s="6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3.5" customHeight="1" x14ac:dyDescent="0.25">
      <c r="A33" s="1"/>
      <c r="B33" s="118" t="s">
        <v>17</v>
      </c>
      <c r="C33" s="79"/>
      <c r="D33" s="23"/>
      <c r="E33" s="24"/>
      <c r="F33" s="23"/>
      <c r="G33" s="24"/>
      <c r="H33" s="23"/>
      <c r="I33" s="24"/>
      <c r="J33" s="23"/>
      <c r="K33" s="24"/>
      <c r="L33" s="23"/>
      <c r="M33" s="24"/>
      <c r="N33" s="23"/>
      <c r="O33" s="24"/>
      <c r="P33" s="25"/>
      <c r="Q33" s="59"/>
      <c r="R33" s="7"/>
      <c r="S33" s="2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3.5" customHeight="1" x14ac:dyDescent="0.25">
      <c r="A34" s="1"/>
      <c r="B34" s="88" t="s">
        <v>18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7"/>
      <c r="R34" s="7"/>
      <c r="S34" s="7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3.5" customHeight="1" x14ac:dyDescent="0.25">
      <c r="A35" s="1"/>
      <c r="B35" s="11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7"/>
      <c r="R35" s="7"/>
      <c r="S35" s="7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3.5" hidden="1" customHeight="1" x14ac:dyDescent="0.25">
      <c r="A36" s="27"/>
      <c r="B36" s="28" t="s">
        <v>19</v>
      </c>
      <c r="C36" s="28"/>
      <c r="D36" s="28"/>
      <c r="E36" s="28"/>
      <c r="F36" s="28"/>
      <c r="G36" s="28"/>
      <c r="H36" s="28"/>
      <c r="I36" s="29"/>
      <c r="J36" s="28"/>
      <c r="K36" s="28"/>
      <c r="L36" s="28"/>
      <c r="M36" s="28"/>
      <c r="N36" s="29"/>
      <c r="O36" s="30" t="s">
        <v>8</v>
      </c>
      <c r="P36" s="119">
        <f>(H$17*12+M$17)/(H$19*12+M$19)</f>
        <v>16.666666666666668</v>
      </c>
      <c r="Q36" s="72"/>
      <c r="R36" s="31"/>
      <c r="S36" s="32"/>
      <c r="T36" s="28"/>
      <c r="U36" s="28"/>
      <c r="V36" s="28"/>
      <c r="W36" s="28"/>
      <c r="X36" s="91"/>
      <c r="Y36" s="83"/>
      <c r="Z36" s="83"/>
      <c r="AA36" s="83"/>
      <c r="AB36" s="83"/>
      <c r="AC36" s="84"/>
      <c r="AD36" s="28"/>
      <c r="AE36" s="6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3.5" hidden="1" customHeight="1" x14ac:dyDescent="0.25">
      <c r="A37" s="27"/>
      <c r="B37" s="28" t="s">
        <v>20</v>
      </c>
      <c r="C37" s="28"/>
      <c r="D37" s="28"/>
      <c r="E37" s="28"/>
      <c r="F37" s="28"/>
      <c r="G37" s="28"/>
      <c r="H37" s="28"/>
      <c r="I37" s="29"/>
      <c r="J37" s="28"/>
      <c r="K37" s="28"/>
      <c r="L37" s="28"/>
      <c r="M37" s="28"/>
      <c r="N37" s="29"/>
      <c r="O37" s="30" t="s">
        <v>8</v>
      </c>
      <c r="P37" s="119">
        <f>INT((H$17*12+M$17)/(H$19*12+M$19))</f>
        <v>16</v>
      </c>
      <c r="Q37" s="72"/>
      <c r="R37" s="31"/>
      <c r="S37" s="32"/>
      <c r="T37" s="28"/>
      <c r="U37" s="28"/>
      <c r="V37" s="28"/>
      <c r="W37" s="28"/>
      <c r="X37" s="92"/>
      <c r="Y37" s="59"/>
      <c r="Z37" s="59"/>
      <c r="AA37" s="59"/>
      <c r="AB37" s="59"/>
      <c r="AC37" s="93"/>
      <c r="AD37" s="28"/>
      <c r="AE37" s="6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3.5" hidden="1" customHeight="1" x14ac:dyDescent="0.25">
      <c r="A38" s="27"/>
      <c r="B38" s="28" t="s">
        <v>21</v>
      </c>
      <c r="C38" s="28"/>
      <c r="D38" s="28"/>
      <c r="E38" s="28"/>
      <c r="F38" s="28"/>
      <c r="G38" s="28"/>
      <c r="H38" s="28"/>
      <c r="I38" s="29"/>
      <c r="J38" s="28"/>
      <c r="K38" s="28"/>
      <c r="L38" s="28"/>
      <c r="M38" s="28"/>
      <c r="N38" s="29"/>
      <c r="O38" s="30" t="s">
        <v>8</v>
      </c>
      <c r="P38" s="119">
        <f>(T$17*12+Y$17)/(T$19*12+Y$19)</f>
        <v>16.666666666666668</v>
      </c>
      <c r="Q38" s="72"/>
      <c r="R38" s="31"/>
      <c r="S38" s="32"/>
      <c r="T38" s="28"/>
      <c r="U38" s="28"/>
      <c r="V38" s="28"/>
      <c r="W38" s="28"/>
      <c r="X38" s="92"/>
      <c r="Y38" s="59"/>
      <c r="Z38" s="59"/>
      <c r="AA38" s="59"/>
      <c r="AB38" s="59"/>
      <c r="AC38" s="93"/>
      <c r="AD38" s="28"/>
      <c r="AE38" s="6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3.5" hidden="1" customHeight="1" x14ac:dyDescent="0.25">
      <c r="A39" s="27"/>
      <c r="B39" s="28" t="s">
        <v>20</v>
      </c>
      <c r="C39" s="28"/>
      <c r="D39" s="28"/>
      <c r="E39" s="28"/>
      <c r="F39" s="28"/>
      <c r="G39" s="28"/>
      <c r="H39" s="28"/>
      <c r="I39" s="29"/>
      <c r="J39" s="28"/>
      <c r="K39" s="28"/>
      <c r="L39" s="28"/>
      <c r="M39" s="28"/>
      <c r="N39" s="29"/>
      <c r="O39" s="30" t="s">
        <v>8</v>
      </c>
      <c r="P39" s="119">
        <f>INT((T$17*12+Y$17)/(T$19*12+Y$19))</f>
        <v>16</v>
      </c>
      <c r="Q39" s="72"/>
      <c r="R39" s="31"/>
      <c r="S39" s="32"/>
      <c r="T39" s="28"/>
      <c r="U39" s="28"/>
      <c r="V39" s="28"/>
      <c r="W39" s="28"/>
      <c r="X39" s="92"/>
      <c r="Y39" s="59"/>
      <c r="Z39" s="59"/>
      <c r="AA39" s="59"/>
      <c r="AB39" s="59"/>
      <c r="AC39" s="93"/>
      <c r="AD39" s="28"/>
      <c r="AE39" s="6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3.5" hidden="1" customHeight="1" x14ac:dyDescent="0.25">
      <c r="A40" s="27"/>
      <c r="B40" s="28" t="s">
        <v>22</v>
      </c>
      <c r="C40" s="30"/>
      <c r="D40" s="28"/>
      <c r="E40" s="28"/>
      <c r="F40" s="28"/>
      <c r="G40" s="28"/>
      <c r="H40" s="28"/>
      <c r="I40" s="29"/>
      <c r="J40" s="28"/>
      <c r="K40" s="28"/>
      <c r="L40" s="28"/>
      <c r="M40" s="28"/>
      <c r="N40" s="29"/>
      <c r="O40" s="30" t="s">
        <v>8</v>
      </c>
      <c r="P40" s="119">
        <f>IF(P36=P37,P37,P37+1)</f>
        <v>17</v>
      </c>
      <c r="Q40" s="72"/>
      <c r="R40" s="31"/>
      <c r="S40" s="32"/>
      <c r="T40" s="28"/>
      <c r="U40" s="28"/>
      <c r="V40" s="28"/>
      <c r="W40" s="28"/>
      <c r="X40" s="92"/>
      <c r="Y40" s="59"/>
      <c r="Z40" s="59"/>
      <c r="AA40" s="59"/>
      <c r="AB40" s="59"/>
      <c r="AC40" s="93"/>
      <c r="AD40" s="28"/>
      <c r="AE40" s="6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3.5" hidden="1" customHeight="1" x14ac:dyDescent="0.25">
      <c r="A41" s="27"/>
      <c r="B41" s="28" t="s">
        <v>23</v>
      </c>
      <c r="C41" s="30"/>
      <c r="D41" s="28"/>
      <c r="E41" s="28"/>
      <c r="F41" s="28"/>
      <c r="G41" s="28"/>
      <c r="H41" s="28"/>
      <c r="I41" s="29"/>
      <c r="J41" s="28"/>
      <c r="K41" s="28"/>
      <c r="L41" s="28"/>
      <c r="M41" s="28"/>
      <c r="N41" s="29"/>
      <c r="O41" s="30" t="s">
        <v>8</v>
      </c>
      <c r="P41" s="119">
        <f>IF(P38=P39,P39,P39+1)</f>
        <v>17</v>
      </c>
      <c r="Q41" s="72"/>
      <c r="R41" s="31"/>
      <c r="S41" s="32"/>
      <c r="T41" s="28"/>
      <c r="U41" s="28"/>
      <c r="V41" s="28"/>
      <c r="W41" s="28"/>
      <c r="X41" s="92"/>
      <c r="Y41" s="59"/>
      <c r="Z41" s="59"/>
      <c r="AA41" s="59"/>
      <c r="AB41" s="59"/>
      <c r="AC41" s="93"/>
      <c r="AD41" s="28"/>
      <c r="AE41" s="6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3.5" hidden="1" customHeight="1" x14ac:dyDescent="0.25">
      <c r="A42" s="27"/>
      <c r="B42" s="28" t="s">
        <v>24</v>
      </c>
      <c r="C42" s="30"/>
      <c r="D42" s="28"/>
      <c r="E42" s="28"/>
      <c r="F42" s="28"/>
      <c r="G42" s="28"/>
      <c r="H42" s="28"/>
      <c r="I42" s="29"/>
      <c r="J42" s="28"/>
      <c r="K42" s="28"/>
      <c r="L42" s="28"/>
      <c r="M42" s="28"/>
      <c r="N42" s="29"/>
      <c r="O42" s="30" t="s">
        <v>8</v>
      </c>
      <c r="P42" s="80">
        <f>P40*P41</f>
        <v>289</v>
      </c>
      <c r="Q42" s="72"/>
      <c r="R42" s="33"/>
      <c r="S42" s="32"/>
      <c r="T42" s="28"/>
      <c r="U42" s="28"/>
      <c r="V42" s="28"/>
      <c r="W42" s="28"/>
      <c r="X42" s="92"/>
      <c r="Y42" s="59"/>
      <c r="Z42" s="59"/>
      <c r="AA42" s="59"/>
      <c r="AB42" s="59"/>
      <c r="AC42" s="93"/>
      <c r="AD42" s="28"/>
      <c r="AE42" s="6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3.5" hidden="1" customHeight="1" x14ac:dyDescent="0.25">
      <c r="A43" s="27"/>
      <c r="B43" s="29" t="s">
        <v>25</v>
      </c>
      <c r="C43" s="28"/>
      <c r="D43" s="28"/>
      <c r="E43" s="28"/>
      <c r="F43" s="28"/>
      <c r="G43" s="28"/>
      <c r="H43" s="28"/>
      <c r="I43" s="29"/>
      <c r="J43" s="28"/>
      <c r="K43" s="28"/>
      <c r="L43" s="28"/>
      <c r="M43" s="28"/>
      <c r="N43" s="29"/>
      <c r="O43" s="30" t="s">
        <v>8</v>
      </c>
      <c r="P43" s="80">
        <f>(P40+1)*(P41+1)</f>
        <v>324</v>
      </c>
      <c r="Q43" s="72"/>
      <c r="R43" s="33"/>
      <c r="S43" s="32"/>
      <c r="T43" s="28"/>
      <c r="U43" s="28"/>
      <c r="V43" s="28"/>
      <c r="W43" s="28"/>
      <c r="X43" s="85"/>
      <c r="Y43" s="86"/>
      <c r="Z43" s="86"/>
      <c r="AA43" s="86"/>
      <c r="AB43" s="86"/>
      <c r="AC43" s="87"/>
      <c r="AD43" s="28"/>
      <c r="AE43" s="6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3.5" customHeight="1" x14ac:dyDescent="0.25">
      <c r="A44" s="6"/>
      <c r="B44" s="6" t="s">
        <v>26</v>
      </c>
      <c r="C44" s="13"/>
      <c r="D44" s="13"/>
      <c r="E44" s="13"/>
      <c r="F44" s="13"/>
      <c r="G44" s="13"/>
      <c r="H44" s="13"/>
      <c r="I44" s="6"/>
      <c r="J44" s="6"/>
      <c r="K44" s="6"/>
      <c r="L44" s="6"/>
      <c r="M44" s="6"/>
      <c r="N44" s="13" t="s">
        <v>8</v>
      </c>
      <c r="O44" s="81">
        <f t="shared" ref="O44:O45" si="0">P40</f>
        <v>17</v>
      </c>
      <c r="P44" s="59"/>
      <c r="Q44" s="59"/>
      <c r="R44" s="34" t="s">
        <v>27</v>
      </c>
      <c r="S44" s="34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</row>
    <row r="45" spans="1:42" ht="13.5" customHeight="1" x14ac:dyDescent="0.25">
      <c r="A45" s="6"/>
      <c r="B45" s="6" t="s">
        <v>28</v>
      </c>
      <c r="C45" s="13"/>
      <c r="D45" s="13"/>
      <c r="E45" s="13"/>
      <c r="F45" s="13"/>
      <c r="G45" s="13"/>
      <c r="H45" s="13"/>
      <c r="I45" s="6"/>
      <c r="J45" s="6"/>
      <c r="K45" s="6"/>
      <c r="L45" s="6"/>
      <c r="M45" s="6"/>
      <c r="N45" s="13" t="s">
        <v>8</v>
      </c>
      <c r="O45" s="81">
        <f t="shared" si="0"/>
        <v>17</v>
      </c>
      <c r="P45" s="59"/>
      <c r="Q45" s="59"/>
      <c r="R45" s="34" t="s">
        <v>27</v>
      </c>
      <c r="S45" s="34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</row>
    <row r="46" spans="1:42" ht="13.5" customHeight="1" x14ac:dyDescent="0.25">
      <c r="A46" s="6"/>
      <c r="B46" s="6" t="s">
        <v>29</v>
      </c>
      <c r="C46" s="13"/>
      <c r="D46" s="13"/>
      <c r="E46" s="13"/>
      <c r="F46" s="13"/>
      <c r="G46" s="13"/>
      <c r="H46" s="13"/>
      <c r="I46" s="35"/>
      <c r="J46" s="6"/>
      <c r="K46" s="35"/>
      <c r="L46" s="6"/>
      <c r="M46" s="6"/>
      <c r="N46" s="13" t="s">
        <v>8</v>
      </c>
      <c r="O46" s="70">
        <f>O44*O45</f>
        <v>289</v>
      </c>
      <c r="P46" s="71"/>
      <c r="Q46" s="72"/>
      <c r="R46" s="34" t="s">
        <v>27</v>
      </c>
      <c r="S46" s="34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</row>
    <row r="47" spans="1:42" ht="13.5" customHeight="1" x14ac:dyDescent="0.25">
      <c r="A47" s="6"/>
      <c r="B47" s="6"/>
      <c r="C47" s="13"/>
      <c r="D47" s="13"/>
      <c r="E47" s="13"/>
      <c r="F47" s="13"/>
      <c r="G47" s="13"/>
      <c r="H47" s="13"/>
      <c r="I47" s="6"/>
      <c r="J47" s="6"/>
      <c r="K47" s="6"/>
      <c r="L47" s="6"/>
      <c r="M47" s="6"/>
      <c r="N47" s="13"/>
      <c r="O47" s="36"/>
      <c r="P47" s="36"/>
      <c r="Q47" s="6"/>
      <c r="R47" s="13"/>
      <c r="S47" s="13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</row>
    <row r="48" spans="1:42" ht="13.5" customHeight="1" x14ac:dyDescent="0.25">
      <c r="A48" s="6"/>
      <c r="B48" s="12" t="s">
        <v>30</v>
      </c>
      <c r="C48" s="35"/>
      <c r="D48" s="35"/>
      <c r="E48" s="35"/>
      <c r="F48" s="35"/>
      <c r="G48" s="35"/>
      <c r="H48" s="35"/>
      <c r="I48" s="35"/>
      <c r="J48" s="6"/>
      <c r="K48" s="35"/>
      <c r="L48" s="6"/>
      <c r="M48" s="6"/>
      <c r="N48" s="35" t="s">
        <v>8</v>
      </c>
      <c r="O48" s="70">
        <f>(1+O44)*(1+O45)</f>
        <v>324</v>
      </c>
      <c r="P48" s="71"/>
      <c r="Q48" s="72"/>
      <c r="R48" s="11" t="s">
        <v>27</v>
      </c>
      <c r="S48" s="35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</row>
    <row r="49" spans="1:42" ht="13.5" customHeight="1" x14ac:dyDescent="0.25">
      <c r="A49" s="6"/>
      <c r="B49" s="12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11"/>
      <c r="O49" s="35"/>
      <c r="P49" s="35"/>
      <c r="Q49" s="35"/>
      <c r="R49" s="35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3"/>
      <c r="AE49" s="35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</row>
    <row r="50" spans="1:42" ht="13.5" customHeight="1" x14ac:dyDescent="0.25">
      <c r="A50" s="1"/>
      <c r="B50" s="82" t="s">
        <v>31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4"/>
      <c r="W50" s="12"/>
      <c r="X50" s="12"/>
      <c r="Y50" s="12"/>
      <c r="Z50" s="12"/>
      <c r="AA50" s="12"/>
      <c r="AB50" s="12"/>
      <c r="AC50" s="12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3.5" customHeight="1" x14ac:dyDescent="0.25">
      <c r="A51" s="1"/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7"/>
      <c r="W51" s="12"/>
      <c r="X51" s="12"/>
      <c r="Y51" s="12"/>
      <c r="Z51" s="12"/>
      <c r="AA51" s="12"/>
      <c r="AB51" s="12"/>
      <c r="AC51" s="12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3.5" customHeight="1" x14ac:dyDescent="0.25">
      <c r="A52" s="1"/>
      <c r="B52" s="12" t="s">
        <v>14</v>
      </c>
      <c r="C52" s="35"/>
      <c r="D52" s="35"/>
      <c r="E52" s="35"/>
      <c r="F52" s="35"/>
      <c r="G52" s="35"/>
      <c r="H52" s="35"/>
      <c r="I52" s="6"/>
      <c r="J52" s="35"/>
      <c r="K52" s="35"/>
      <c r="L52" s="35"/>
      <c r="M52" s="35"/>
      <c r="N52" s="35"/>
      <c r="O52" s="35"/>
      <c r="P52" s="35"/>
      <c r="Q52" s="12"/>
      <c r="R52" s="12"/>
      <c r="S52" s="26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5" customHeight="1" x14ac:dyDescent="0.25">
      <c r="A53" s="1"/>
      <c r="B53" s="88" t="s">
        <v>7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1"/>
      <c r="R53" s="1"/>
      <c r="S53" s="2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3.5" customHeight="1" x14ac:dyDescent="0.25">
      <c r="A54" s="1"/>
      <c r="B54" s="97">
        <v>1</v>
      </c>
      <c r="C54" s="37"/>
      <c r="D54" s="94">
        <v>2</v>
      </c>
      <c r="E54" s="95"/>
      <c r="F54" s="94">
        <v>3</v>
      </c>
      <c r="G54" s="95"/>
      <c r="H54" s="94">
        <v>4</v>
      </c>
      <c r="I54" s="95"/>
      <c r="J54" s="94">
        <v>5</v>
      </c>
      <c r="K54" s="95"/>
      <c r="L54" s="94">
        <v>6</v>
      </c>
      <c r="M54" s="95"/>
      <c r="N54" s="94">
        <v>7</v>
      </c>
      <c r="O54" s="66"/>
      <c r="P54" s="96">
        <v>8</v>
      </c>
      <c r="Q54" s="58" t="s">
        <v>9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3.5" customHeight="1" x14ac:dyDescent="0.25">
      <c r="A55" s="1"/>
      <c r="B55" s="98"/>
      <c r="C55" s="38"/>
      <c r="D55" s="55"/>
      <c r="E55" s="53"/>
      <c r="F55" s="55"/>
      <c r="G55" s="53"/>
      <c r="H55" s="55"/>
      <c r="I55" s="53"/>
      <c r="J55" s="55"/>
      <c r="K55" s="53"/>
      <c r="L55" s="55"/>
      <c r="M55" s="53"/>
      <c r="N55" s="55"/>
      <c r="O55" s="67"/>
      <c r="P55" s="69"/>
      <c r="Q55" s="59"/>
      <c r="R55" s="1"/>
      <c r="S55" s="1"/>
      <c r="T55" s="1"/>
      <c r="U55" s="1"/>
      <c r="V55" s="6"/>
      <c r="W55" s="6"/>
      <c r="X55" s="6"/>
      <c r="Y55" s="6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3.5" customHeight="1" x14ac:dyDescent="0.25">
      <c r="A56" s="1"/>
      <c r="B56" s="99">
        <v>2</v>
      </c>
      <c r="C56" s="73"/>
      <c r="D56" s="51"/>
      <c r="E56" s="73"/>
      <c r="F56" s="51"/>
      <c r="G56" s="73"/>
      <c r="H56" s="51"/>
      <c r="I56" s="73"/>
      <c r="J56" s="51"/>
      <c r="K56" s="73"/>
      <c r="L56" s="51"/>
      <c r="M56" s="73"/>
      <c r="N56" s="51"/>
      <c r="O56" s="73"/>
      <c r="P56" s="74"/>
      <c r="Q56" s="59"/>
      <c r="R56" s="1"/>
      <c r="S56" s="6"/>
      <c r="T56" s="56" t="s">
        <v>11</v>
      </c>
      <c r="U56" s="57"/>
      <c r="V56" s="6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3.5" customHeight="1" x14ac:dyDescent="0.25">
      <c r="A57" s="1"/>
      <c r="B57" s="100"/>
      <c r="C57" s="55"/>
      <c r="D57" s="53"/>
      <c r="E57" s="55"/>
      <c r="F57" s="53"/>
      <c r="G57" s="55"/>
      <c r="H57" s="53"/>
      <c r="I57" s="55"/>
      <c r="J57" s="53"/>
      <c r="K57" s="55"/>
      <c r="L57" s="53"/>
      <c r="M57" s="55"/>
      <c r="N57" s="53"/>
      <c r="O57" s="55"/>
      <c r="P57" s="75"/>
      <c r="Q57" s="59"/>
      <c r="R57" s="1"/>
      <c r="S57" s="6"/>
      <c r="T57" s="19"/>
      <c r="U57" s="20"/>
      <c r="V57" s="89" t="s">
        <v>12</v>
      </c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3.5" customHeight="1" x14ac:dyDescent="0.25">
      <c r="A58" s="1"/>
      <c r="B58" s="101">
        <v>3</v>
      </c>
      <c r="C58" s="39"/>
      <c r="D58" s="73"/>
      <c r="E58" s="51"/>
      <c r="F58" s="73"/>
      <c r="G58" s="51"/>
      <c r="H58" s="73"/>
      <c r="I58" s="51"/>
      <c r="J58" s="73"/>
      <c r="K58" s="51"/>
      <c r="L58" s="73"/>
      <c r="M58" s="51"/>
      <c r="N58" s="73"/>
      <c r="O58" s="51"/>
      <c r="P58" s="76"/>
      <c r="Q58" s="59"/>
      <c r="R58" s="1"/>
      <c r="S58" s="6"/>
      <c r="T58" s="21"/>
      <c r="U58" s="22"/>
      <c r="V58" s="90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3.5" customHeight="1" x14ac:dyDescent="0.25">
      <c r="A59" s="1"/>
      <c r="B59" s="98"/>
      <c r="C59" s="38"/>
      <c r="D59" s="55"/>
      <c r="E59" s="53"/>
      <c r="F59" s="55"/>
      <c r="G59" s="53"/>
      <c r="H59" s="55"/>
      <c r="I59" s="53"/>
      <c r="J59" s="55"/>
      <c r="K59" s="53"/>
      <c r="L59" s="55"/>
      <c r="M59" s="53"/>
      <c r="N59" s="55"/>
      <c r="O59" s="53"/>
      <c r="P59" s="69"/>
      <c r="Q59" s="59"/>
      <c r="R59" s="1"/>
      <c r="S59" s="58" t="s">
        <v>15</v>
      </c>
      <c r="T59" s="59"/>
      <c r="U59" s="59"/>
      <c r="V59" s="59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3.5" customHeight="1" x14ac:dyDescent="0.25">
      <c r="A60" s="1"/>
      <c r="B60" s="99">
        <v>4</v>
      </c>
      <c r="C60" s="73"/>
      <c r="D60" s="51"/>
      <c r="E60" s="73"/>
      <c r="F60" s="51"/>
      <c r="G60" s="73"/>
      <c r="H60" s="51"/>
      <c r="I60" s="73"/>
      <c r="J60" s="51"/>
      <c r="K60" s="73"/>
      <c r="L60" s="51"/>
      <c r="M60" s="73"/>
      <c r="N60" s="51"/>
      <c r="O60" s="73"/>
      <c r="P60" s="74"/>
      <c r="Q60" s="59"/>
      <c r="R60" s="1"/>
      <c r="S60" s="1"/>
      <c r="T60" s="1"/>
      <c r="U60" s="1"/>
      <c r="V60" s="6"/>
      <c r="W60" s="1"/>
      <c r="X60" s="6"/>
      <c r="Y60" s="6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3.5" customHeight="1" x14ac:dyDescent="0.25">
      <c r="A61" s="1"/>
      <c r="B61" s="102"/>
      <c r="C61" s="61"/>
      <c r="D61" s="103"/>
      <c r="E61" s="61"/>
      <c r="F61" s="103"/>
      <c r="G61" s="61"/>
      <c r="H61" s="103"/>
      <c r="I61" s="61"/>
      <c r="J61" s="103"/>
      <c r="K61" s="61"/>
      <c r="L61" s="103"/>
      <c r="M61" s="61"/>
      <c r="N61" s="103"/>
      <c r="O61" s="61"/>
      <c r="P61" s="77"/>
      <c r="Q61" s="59"/>
      <c r="R61" s="1"/>
      <c r="S61" s="1"/>
      <c r="T61" s="6" t="s">
        <v>16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3.5" customHeight="1" x14ac:dyDescent="0.25">
      <c r="A62" s="1"/>
      <c r="B62" s="40">
        <v>5</v>
      </c>
      <c r="C62" s="41"/>
      <c r="D62" s="78"/>
      <c r="E62" s="79"/>
      <c r="F62" s="78"/>
      <c r="G62" s="79"/>
      <c r="H62" s="78"/>
      <c r="I62" s="79"/>
      <c r="J62" s="78"/>
      <c r="K62" s="79"/>
      <c r="L62" s="78"/>
      <c r="M62" s="79"/>
      <c r="N62" s="78"/>
      <c r="O62" s="79"/>
      <c r="P62" s="42"/>
      <c r="Q62" s="59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3.5" customHeight="1" x14ac:dyDescent="0.25">
      <c r="A63" s="1"/>
      <c r="B63" s="88" t="s">
        <v>18</v>
      </c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6"/>
      <c r="R63" s="6"/>
      <c r="S63" s="7"/>
      <c r="T63" s="6"/>
      <c r="U63" s="6"/>
      <c r="V63" s="6"/>
      <c r="W63" s="6"/>
      <c r="X63" s="6"/>
      <c r="Y63" s="6"/>
      <c r="Z63" s="6"/>
      <c r="AA63" s="6"/>
      <c r="AB63" s="6"/>
      <c r="AC63" s="6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3.5" customHeight="1" x14ac:dyDescent="0.25">
      <c r="A64" s="1"/>
      <c r="B64" s="35"/>
      <c r="C64" s="12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6"/>
      <c r="R64" s="6"/>
      <c r="S64" s="7"/>
      <c r="T64" s="6"/>
      <c r="U64" s="6"/>
      <c r="V64" s="6"/>
      <c r="W64" s="6"/>
      <c r="X64" s="6"/>
      <c r="Y64" s="6"/>
      <c r="Z64" s="6"/>
      <c r="AA64" s="6"/>
      <c r="AB64" s="6"/>
      <c r="AC64" s="6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3.5" hidden="1" customHeight="1" x14ac:dyDescent="0.25">
      <c r="A65" s="28"/>
      <c r="B65" s="29" t="s">
        <v>32</v>
      </c>
      <c r="C65" s="33"/>
      <c r="D65" s="33"/>
      <c r="E65" s="33"/>
      <c r="F65" s="33"/>
      <c r="G65" s="33"/>
      <c r="H65" s="33"/>
      <c r="I65" s="28"/>
      <c r="J65" s="28"/>
      <c r="K65" s="28"/>
      <c r="L65" s="33"/>
      <c r="M65" s="28"/>
      <c r="N65" s="28"/>
      <c r="O65" s="33" t="s">
        <v>8</v>
      </c>
      <c r="P65" s="80">
        <f>P40+1</f>
        <v>18</v>
      </c>
      <c r="Q65" s="72"/>
      <c r="R65" s="33"/>
      <c r="S65" s="32"/>
      <c r="T65" s="28"/>
      <c r="U65" s="28"/>
      <c r="V65" s="28"/>
      <c r="W65" s="28"/>
      <c r="X65" s="91"/>
      <c r="Y65" s="83"/>
      <c r="Z65" s="83"/>
      <c r="AA65" s="83"/>
      <c r="AB65" s="83"/>
      <c r="AC65" s="84"/>
      <c r="AD65" s="27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3.5" hidden="1" customHeight="1" x14ac:dyDescent="0.25">
      <c r="A66" s="28"/>
      <c r="B66" s="29" t="s">
        <v>33</v>
      </c>
      <c r="C66" s="33"/>
      <c r="D66" s="33"/>
      <c r="E66" s="33"/>
      <c r="F66" s="33"/>
      <c r="G66" s="33"/>
      <c r="H66" s="33"/>
      <c r="I66" s="28"/>
      <c r="J66" s="28"/>
      <c r="K66" s="28"/>
      <c r="L66" s="33"/>
      <c r="M66" s="28"/>
      <c r="N66" s="28"/>
      <c r="O66" s="33" t="s">
        <v>8</v>
      </c>
      <c r="P66" s="80">
        <f>P40*2</f>
        <v>34</v>
      </c>
      <c r="Q66" s="72"/>
      <c r="R66" s="33"/>
      <c r="S66" s="32"/>
      <c r="T66" s="28"/>
      <c r="U66" s="28"/>
      <c r="V66" s="28"/>
      <c r="W66" s="28"/>
      <c r="X66" s="92"/>
      <c r="Y66" s="59"/>
      <c r="Z66" s="59"/>
      <c r="AA66" s="59"/>
      <c r="AB66" s="59"/>
      <c r="AC66" s="93"/>
      <c r="AD66" s="27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3.5" hidden="1" customHeight="1" x14ac:dyDescent="0.25">
      <c r="A67" s="28"/>
      <c r="B67" s="29" t="s">
        <v>34</v>
      </c>
      <c r="C67" s="33"/>
      <c r="D67" s="33"/>
      <c r="E67" s="33"/>
      <c r="F67" s="33"/>
      <c r="G67" s="33"/>
      <c r="H67" s="33"/>
      <c r="I67" s="28"/>
      <c r="J67" s="28"/>
      <c r="K67" s="28"/>
      <c r="L67" s="33"/>
      <c r="M67" s="28"/>
      <c r="N67" s="28"/>
      <c r="O67" s="33" t="s">
        <v>8</v>
      </c>
      <c r="P67" s="80">
        <f>P41-1</f>
        <v>16</v>
      </c>
      <c r="Q67" s="72"/>
      <c r="R67" s="33"/>
      <c r="S67" s="32"/>
      <c r="T67" s="28"/>
      <c r="U67" s="28"/>
      <c r="V67" s="28"/>
      <c r="W67" s="28"/>
      <c r="X67" s="92"/>
      <c r="Y67" s="59"/>
      <c r="Z67" s="59"/>
      <c r="AA67" s="59"/>
      <c r="AB67" s="59"/>
      <c r="AC67" s="93"/>
      <c r="AD67" s="27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3.5" hidden="1" customHeight="1" x14ac:dyDescent="0.25">
      <c r="A68" s="28"/>
      <c r="B68" s="29" t="s">
        <v>25</v>
      </c>
      <c r="C68" s="29"/>
      <c r="D68" s="33"/>
      <c r="E68" s="33"/>
      <c r="F68" s="33"/>
      <c r="G68" s="33"/>
      <c r="H68" s="33"/>
      <c r="I68" s="33"/>
      <c r="J68" s="28"/>
      <c r="K68" s="28"/>
      <c r="L68" s="33"/>
      <c r="M68" s="28"/>
      <c r="N68" s="33"/>
      <c r="O68" s="33" t="s">
        <v>8</v>
      </c>
      <c r="P68" s="80">
        <f>(2*P65)+(P67*P66)</f>
        <v>580</v>
      </c>
      <c r="Q68" s="72"/>
      <c r="R68" s="33"/>
      <c r="S68" s="32"/>
      <c r="T68" s="28"/>
      <c r="U68" s="28"/>
      <c r="V68" s="28"/>
      <c r="W68" s="28"/>
      <c r="X68" s="85"/>
      <c r="Y68" s="86"/>
      <c r="Z68" s="86"/>
      <c r="AA68" s="86"/>
      <c r="AB68" s="86"/>
      <c r="AC68" s="87"/>
      <c r="AD68" s="27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3.5" customHeight="1" x14ac:dyDescent="0.25">
      <c r="A69" s="6"/>
      <c r="B69" s="6" t="s">
        <v>26</v>
      </c>
      <c r="C69" s="13"/>
      <c r="D69" s="13"/>
      <c r="E69" s="13"/>
      <c r="F69" s="13"/>
      <c r="G69" s="13"/>
      <c r="H69" s="13"/>
      <c r="I69" s="6"/>
      <c r="J69" s="6"/>
      <c r="K69" s="6"/>
      <c r="L69" s="6"/>
      <c r="M69" s="6"/>
      <c r="N69" s="13" t="s">
        <v>8</v>
      </c>
      <c r="O69" s="6"/>
      <c r="P69" s="43">
        <f t="shared" ref="P69:P70" si="1">O44</f>
        <v>17</v>
      </c>
      <c r="Q69" s="43"/>
      <c r="R69" s="34" t="s">
        <v>27</v>
      </c>
      <c r="S69" s="6"/>
      <c r="T69" s="6"/>
      <c r="U69" s="13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35"/>
    </row>
    <row r="70" spans="1:42" ht="13.5" customHeight="1" x14ac:dyDescent="0.25">
      <c r="A70" s="6"/>
      <c r="B70" s="6" t="s">
        <v>28</v>
      </c>
      <c r="C70" s="13"/>
      <c r="D70" s="13"/>
      <c r="E70" s="13"/>
      <c r="F70" s="13"/>
      <c r="G70" s="13"/>
      <c r="H70" s="13"/>
      <c r="I70" s="6"/>
      <c r="J70" s="6"/>
      <c r="K70" s="6"/>
      <c r="L70" s="6"/>
      <c r="M70" s="6"/>
      <c r="N70" s="13" t="s">
        <v>8</v>
      </c>
      <c r="O70" s="6"/>
      <c r="P70" s="43">
        <f t="shared" si="1"/>
        <v>17</v>
      </c>
      <c r="Q70" s="43"/>
      <c r="R70" s="34" t="s">
        <v>27</v>
      </c>
      <c r="S70" s="6"/>
      <c r="T70" s="6"/>
      <c r="U70" s="6"/>
      <c r="V70" s="13"/>
      <c r="W70" s="13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35"/>
    </row>
    <row r="71" spans="1:42" ht="13.5" customHeight="1" x14ac:dyDescent="0.25">
      <c r="A71" s="6"/>
      <c r="B71" s="6" t="s">
        <v>29</v>
      </c>
      <c r="C71" s="13"/>
      <c r="D71" s="13"/>
      <c r="E71" s="13"/>
      <c r="F71" s="13"/>
      <c r="G71" s="13"/>
      <c r="H71" s="13"/>
      <c r="I71" s="35"/>
      <c r="J71" s="35"/>
      <c r="K71" s="35"/>
      <c r="L71" s="35"/>
      <c r="M71" s="35"/>
      <c r="N71" s="13" t="s">
        <v>8</v>
      </c>
      <c r="O71" s="70">
        <f>O46</f>
        <v>289</v>
      </c>
      <c r="P71" s="71"/>
      <c r="Q71" s="72"/>
      <c r="R71" s="34" t="s">
        <v>27</v>
      </c>
      <c r="S71" s="6"/>
      <c r="T71" s="6"/>
      <c r="U71" s="6"/>
      <c r="V71" s="13"/>
      <c r="W71" s="13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35"/>
    </row>
    <row r="72" spans="1:42" ht="13.5" customHeight="1" x14ac:dyDescent="0.25">
      <c r="A72" s="6"/>
      <c r="B72" s="6"/>
      <c r="C72" s="13"/>
      <c r="D72" s="13"/>
      <c r="E72" s="13"/>
      <c r="F72" s="13"/>
      <c r="G72" s="13"/>
      <c r="H72" s="13"/>
      <c r="I72" s="6"/>
      <c r="J72" s="6"/>
      <c r="K72" s="6"/>
      <c r="L72" s="6"/>
      <c r="M72" s="6"/>
      <c r="N72" s="13"/>
      <c r="O72" s="13"/>
      <c r="P72" s="44"/>
      <c r="Q72" s="45"/>
      <c r="R72" s="13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</row>
    <row r="73" spans="1:42" ht="13.5" customHeight="1" x14ac:dyDescent="0.25">
      <c r="A73" s="6"/>
      <c r="B73" s="12" t="s">
        <v>30</v>
      </c>
      <c r="C73" s="35"/>
      <c r="D73" s="35"/>
      <c r="E73" s="35"/>
      <c r="F73" s="6"/>
      <c r="G73" s="6"/>
      <c r="H73" s="6"/>
      <c r="I73" s="6"/>
      <c r="J73" s="35"/>
      <c r="K73" s="35"/>
      <c r="L73" s="35"/>
      <c r="M73" s="35"/>
      <c r="N73" s="35" t="s">
        <v>8</v>
      </c>
      <c r="O73" s="70">
        <f>P68</f>
        <v>580</v>
      </c>
      <c r="P73" s="71"/>
      <c r="Q73" s="72"/>
      <c r="R73" s="11" t="s">
        <v>27</v>
      </c>
      <c r="S73" s="6"/>
      <c r="T73" s="6"/>
      <c r="U73" s="12"/>
      <c r="V73" s="12"/>
      <c r="W73" s="12"/>
      <c r="X73" s="6"/>
      <c r="Y73" s="6"/>
      <c r="Z73" s="6"/>
      <c r="AA73" s="6"/>
      <c r="AB73" s="6"/>
      <c r="AC73" s="6"/>
      <c r="AD73" s="6"/>
      <c r="AE73" s="6"/>
      <c r="AF73" s="6"/>
      <c r="AG73" s="35"/>
      <c r="AH73" s="6"/>
      <c r="AI73" s="6"/>
      <c r="AJ73" s="6"/>
      <c r="AK73" s="6"/>
      <c r="AL73" s="6"/>
      <c r="AM73" s="6"/>
      <c r="AN73" s="6"/>
      <c r="AO73" s="6"/>
      <c r="AP73" s="6"/>
    </row>
    <row r="74" spans="1:42" ht="13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7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11"/>
      <c r="AG74" s="6"/>
      <c r="AH74" s="6"/>
      <c r="AI74" s="6"/>
      <c r="AJ74" s="6"/>
      <c r="AK74" s="6"/>
      <c r="AL74" s="6"/>
      <c r="AM74" s="6"/>
      <c r="AN74" s="6"/>
      <c r="AO74" s="6"/>
      <c r="AP74" s="6"/>
    </row>
    <row r="75" spans="1:42" ht="15.75" customHeight="1" x14ac:dyDescent="0.25">
      <c r="A75" s="1"/>
      <c r="B75" s="46" t="s">
        <v>35</v>
      </c>
      <c r="C75" s="47"/>
      <c r="D75" s="46" t="s">
        <v>36</v>
      </c>
      <c r="E75" s="46"/>
      <c r="F75" s="48"/>
      <c r="G75" s="46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9"/>
      <c r="AF75" s="49"/>
      <c r="AG75" s="49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.75" customHeight="1" x14ac:dyDescent="0.25">
      <c r="A76" s="1"/>
      <c r="B76" s="47"/>
      <c r="C76" s="47"/>
      <c r="D76" s="46" t="s">
        <v>37</v>
      </c>
      <c r="E76" s="46"/>
      <c r="F76" s="48"/>
      <c r="G76" s="46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9"/>
      <c r="AF76" s="49"/>
      <c r="AG76" s="49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.75" customHeight="1" x14ac:dyDescent="0.25">
      <c r="A77" s="1"/>
      <c r="B77" s="47"/>
      <c r="C77" s="47"/>
      <c r="D77" s="46" t="s">
        <v>38</v>
      </c>
      <c r="E77" s="46"/>
      <c r="F77" s="48"/>
      <c r="G77" s="46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9"/>
      <c r="AF77" s="49"/>
      <c r="AG77" s="49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2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2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2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2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2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2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2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2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2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2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2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2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2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2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2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2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2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2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2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2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2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2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2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2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2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2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2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2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2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2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2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2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2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2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2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2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2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2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2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2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2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2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2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2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2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2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2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2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2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2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2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2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2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2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2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2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2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2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2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2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2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2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2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2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2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2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2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2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2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2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2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2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2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2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2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2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2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2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2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2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2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2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2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2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2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2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2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2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2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2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2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2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2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2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2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2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2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2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2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2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2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2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2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2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2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2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2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2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2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2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2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2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2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2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2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2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2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2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2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2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2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2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2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2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2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2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2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2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2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2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2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2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2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2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2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2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2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2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2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2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2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2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2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2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2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2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2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2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2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2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2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2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2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2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2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2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2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2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2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2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2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2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2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2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2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2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2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2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2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2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2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2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2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2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2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2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2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2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2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2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2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2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2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2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2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2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2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2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2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2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2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2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2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2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2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2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2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2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2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2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2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2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2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2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2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2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2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2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2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2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2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2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2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2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2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2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2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2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2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2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2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2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2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2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2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2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2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2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2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2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2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2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2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2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2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2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2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2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2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2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2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2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2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2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2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2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2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2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2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2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2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2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2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2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2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2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2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2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2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2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2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2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2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2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2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2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2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2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2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2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2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2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2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2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2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2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2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2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2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2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2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2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2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2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2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2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2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2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2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2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2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2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2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2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2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2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2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2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2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2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2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2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2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2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2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2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2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2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2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2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2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2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2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2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2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2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2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2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2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2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2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2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2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2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2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2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2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2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2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2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2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2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2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2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2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2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2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2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2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2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2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2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2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2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2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2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2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2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2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2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2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2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2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2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2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2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2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2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2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2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2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2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2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2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2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2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2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2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2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2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2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2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2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2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2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2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2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2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2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2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2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2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2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2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2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2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2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2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2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2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2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2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2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2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2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2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2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2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2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2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2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2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2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2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2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2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2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2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2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2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2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2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2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2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2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2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2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2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2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2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2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2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2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2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2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2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2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2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2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2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2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2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2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2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2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2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2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2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2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2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2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2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2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2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2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2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2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2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2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2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2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2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2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2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2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2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2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2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2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2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2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2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2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2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2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2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2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2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2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2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2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2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2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2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2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2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2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2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2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2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2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2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2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2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2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2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2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2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2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2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2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2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2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2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2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2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2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2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2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2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2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2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2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2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2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2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2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2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2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2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2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2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2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2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2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2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2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2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2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2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2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2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2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2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2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2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2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2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2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2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2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2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2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2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2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2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2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2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2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2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2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2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2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2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2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2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2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2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2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2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2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2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2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2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2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2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2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2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2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2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2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2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2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2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2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2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2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2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2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2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2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2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2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2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2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2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2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2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2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2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2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2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2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2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2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2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2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2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2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2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2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2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2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2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2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2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2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2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2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2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2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2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2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2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2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2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2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2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2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2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2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2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2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2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2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2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2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2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2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2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2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2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2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2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2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2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2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2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2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2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2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2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2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2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2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2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2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2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2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2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2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2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2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2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2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2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2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2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2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2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2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2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2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2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2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2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2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2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2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2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2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2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2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2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2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2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2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2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2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2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2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2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2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2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2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2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2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2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2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2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2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2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2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2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2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2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2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2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2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2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2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2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2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2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2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2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2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2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2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2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2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2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2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2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2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2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2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2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2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2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2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2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2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2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2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2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2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2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2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2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2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2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2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2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2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2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2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2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2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2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2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2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2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2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2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2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2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2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2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2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2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2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2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2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2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2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2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2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2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2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2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2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2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2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2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2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2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2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2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2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2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2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2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2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2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2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2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2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2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2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2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2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2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2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2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2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2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2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2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2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2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2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2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2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2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2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2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2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2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2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2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2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2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2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2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2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2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2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2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2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2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2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2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2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2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2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2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2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2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2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2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2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2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2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2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2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2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2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2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2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2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2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2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2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2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2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2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2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2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2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2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2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2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2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2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2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2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2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2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2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2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2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2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2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2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2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2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2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2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2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2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2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2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2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2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2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2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2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2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2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2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2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2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2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2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2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2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2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2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2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2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2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2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2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2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2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2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2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2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2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2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2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2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2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2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2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2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2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2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2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2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2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2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2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2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2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2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2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2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2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2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2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2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2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2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2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2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2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2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2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2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2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2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2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2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2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2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2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3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2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3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2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  <row r="1001" spans="1:42" ht="13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2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</row>
  </sheetData>
  <mergeCells count="127">
    <mergeCell ref="AC28:AD29"/>
    <mergeCell ref="AE28:AE29"/>
    <mergeCell ref="AB30:AE30"/>
    <mergeCell ref="X36:AC43"/>
    <mergeCell ref="B31:C32"/>
    <mergeCell ref="D31:E32"/>
    <mergeCell ref="F31:G32"/>
    <mergeCell ref="H31:I32"/>
    <mergeCell ref="J31:K32"/>
    <mergeCell ref="L31:M32"/>
    <mergeCell ref="B33:C33"/>
    <mergeCell ref="B34:P34"/>
    <mergeCell ref="P36:Q36"/>
    <mergeCell ref="P37:Q37"/>
    <mergeCell ref="P38:Q38"/>
    <mergeCell ref="P39:Q39"/>
    <mergeCell ref="P40:Q40"/>
    <mergeCell ref="P41:Q41"/>
    <mergeCell ref="P42:Q42"/>
    <mergeCell ref="B21:V22"/>
    <mergeCell ref="B24:P24"/>
    <mergeCell ref="B25:C26"/>
    <mergeCell ref="D25:E26"/>
    <mergeCell ref="F25:G26"/>
    <mergeCell ref="H25:I26"/>
    <mergeCell ref="J25:K26"/>
    <mergeCell ref="L25:M26"/>
    <mergeCell ref="V28:V29"/>
    <mergeCell ref="T17:V17"/>
    <mergeCell ref="W17:X17"/>
    <mergeCell ref="T19:V19"/>
    <mergeCell ref="W19:X19"/>
    <mergeCell ref="Y19:AA19"/>
    <mergeCell ref="Y2:AC4"/>
    <mergeCell ref="B8:AD9"/>
    <mergeCell ref="M11:O11"/>
    <mergeCell ref="B13:M13"/>
    <mergeCell ref="H15:J15"/>
    <mergeCell ref="H17:J17"/>
    <mergeCell ref="K17:L17"/>
    <mergeCell ref="Y17:AA17"/>
    <mergeCell ref="M17:O17"/>
    <mergeCell ref="P17:Q17"/>
    <mergeCell ref="H19:J19"/>
    <mergeCell ref="K19:L19"/>
    <mergeCell ref="M19:O19"/>
    <mergeCell ref="P19:Q19"/>
    <mergeCell ref="F62:G62"/>
    <mergeCell ref="H62:I62"/>
    <mergeCell ref="J62:K62"/>
    <mergeCell ref="L62:M62"/>
    <mergeCell ref="B63:P63"/>
    <mergeCell ref="B60:B61"/>
    <mergeCell ref="C60:D61"/>
    <mergeCell ref="E60:F61"/>
    <mergeCell ref="G60:H61"/>
    <mergeCell ref="I60:J61"/>
    <mergeCell ref="K60:L61"/>
    <mergeCell ref="M60:N61"/>
    <mergeCell ref="S59:V59"/>
    <mergeCell ref="X65:AC68"/>
    <mergeCell ref="P66:Q66"/>
    <mergeCell ref="P67:Q67"/>
    <mergeCell ref="P68:Q68"/>
    <mergeCell ref="D54:E55"/>
    <mergeCell ref="F54:G55"/>
    <mergeCell ref="H54:I55"/>
    <mergeCell ref="J54:K55"/>
    <mergeCell ref="L54:M55"/>
    <mergeCell ref="N54:O55"/>
    <mergeCell ref="P54:P55"/>
    <mergeCell ref="C56:D57"/>
    <mergeCell ref="E56:F57"/>
    <mergeCell ref="G56:H57"/>
    <mergeCell ref="I56:J57"/>
    <mergeCell ref="K56:L57"/>
    <mergeCell ref="M56:N57"/>
    <mergeCell ref="D58:E59"/>
    <mergeCell ref="F58:G59"/>
    <mergeCell ref="H58:I59"/>
    <mergeCell ref="J58:K59"/>
    <mergeCell ref="L58:M59"/>
    <mergeCell ref="D62:E62"/>
    <mergeCell ref="P43:Q43"/>
    <mergeCell ref="O44:Q44"/>
    <mergeCell ref="O45:Q45"/>
    <mergeCell ref="O46:Q46"/>
    <mergeCell ref="O48:Q48"/>
    <mergeCell ref="B50:V51"/>
    <mergeCell ref="B53:P53"/>
    <mergeCell ref="T56:U56"/>
    <mergeCell ref="V57:V58"/>
    <mergeCell ref="B54:B55"/>
    <mergeCell ref="B56:B57"/>
    <mergeCell ref="B58:B59"/>
    <mergeCell ref="O71:Q71"/>
    <mergeCell ref="O73:Q73"/>
    <mergeCell ref="Q54:Q62"/>
    <mergeCell ref="O56:P57"/>
    <mergeCell ref="N58:O59"/>
    <mergeCell ref="P58:P59"/>
    <mergeCell ref="O60:P61"/>
    <mergeCell ref="N62:O62"/>
    <mergeCell ref="P65:Q65"/>
    <mergeCell ref="N31:O32"/>
    <mergeCell ref="P31:P32"/>
    <mergeCell ref="N25:O26"/>
    <mergeCell ref="P25:P26"/>
    <mergeCell ref="Q25:Q33"/>
    <mergeCell ref="N27:O28"/>
    <mergeCell ref="P27:P28"/>
    <mergeCell ref="N29:O30"/>
    <mergeCell ref="P29:P30"/>
    <mergeCell ref="B27:C28"/>
    <mergeCell ref="D27:E28"/>
    <mergeCell ref="F27:G28"/>
    <mergeCell ref="H27:I28"/>
    <mergeCell ref="J27:K28"/>
    <mergeCell ref="L27:M28"/>
    <mergeCell ref="T27:U27"/>
    <mergeCell ref="B29:C30"/>
    <mergeCell ref="D29:E30"/>
    <mergeCell ref="F29:G30"/>
    <mergeCell ref="H29:I30"/>
    <mergeCell ref="J29:K30"/>
    <mergeCell ref="L29:M30"/>
    <mergeCell ref="S30:V30"/>
  </mergeCells>
  <conditionalFormatting sqref="M17:O17 Y17:AA17 M19:O19 Y19:AA19">
    <cfRule type="expression" dxfId="0" priority="1">
      <formula>$M$11=2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ubin kayu</cp:lastModifiedBy>
  <dcterms:created xsi:type="dcterms:W3CDTF">2019-03-08T11:00:36Z</dcterms:created>
  <dcterms:modified xsi:type="dcterms:W3CDTF">2026-07-28T09:23:12Z</dcterms:modified>
</cp:coreProperties>
</file>